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Balance General Abril 2023" sheetId="1" r:id="rId1"/>
  </sheets>
  <definedNames>
    <definedName name="_xlnm.Print_Area" localSheetId="0">'Balance General Abril 2023'!$A$1:$I$77</definedName>
  </definedNames>
  <calcPr calcId="124519"/>
</workbook>
</file>

<file path=xl/calcChain.xml><?xml version="1.0" encoding="utf-8"?>
<calcChain xmlns="http://schemas.openxmlformats.org/spreadsheetml/2006/main">
  <c r="D61" i="1"/>
  <c r="E60" s="1"/>
  <c r="D16"/>
  <c r="D40"/>
  <c r="D66"/>
  <c r="D58"/>
  <c r="D56"/>
  <c r="D55"/>
  <c r="E54" s="1"/>
  <c r="D49"/>
  <c r="D47" s="1"/>
  <c r="D45"/>
  <c r="D44"/>
  <c r="D43"/>
  <c r="D41" s="1"/>
  <c r="E37"/>
  <c r="E22"/>
  <c r="D21"/>
  <c r="E20"/>
  <c r="E12"/>
  <c r="E10"/>
  <c r="K76" l="1"/>
  <c r="E39"/>
  <c r="E7"/>
  <c r="E8"/>
  <c r="D9" s="1"/>
  <c r="E13"/>
  <c r="K75" l="1"/>
  <c r="K77" s="1"/>
  <c r="E6"/>
</calcChain>
</file>

<file path=xl/sharedStrings.xml><?xml version="1.0" encoding="utf-8"?>
<sst xmlns="http://schemas.openxmlformats.org/spreadsheetml/2006/main" count="68" uniqueCount="64">
  <si>
    <t xml:space="preserve">Instituto De Desarrollo y Credito Corporativo (IDECOOP)  </t>
  </si>
  <si>
    <t>Balance General</t>
  </si>
  <si>
    <t xml:space="preserve"> (Valores en RD$)</t>
  </si>
  <si>
    <t>Activos</t>
  </si>
  <si>
    <t>Activos corrientes</t>
  </si>
  <si>
    <t>Disponibilidades</t>
  </si>
  <si>
    <t>Moneda Nacional</t>
  </si>
  <si>
    <t>Cajas Chica</t>
  </si>
  <si>
    <t>Caja Chica</t>
  </si>
  <si>
    <t>Bancos, Instituciones Financieras y Cooperativas</t>
  </si>
  <si>
    <t>Cuentas Corrientes</t>
  </si>
  <si>
    <t>Banco de Reservas (106000489)</t>
  </si>
  <si>
    <t>Banco de Reservas (102418870)</t>
  </si>
  <si>
    <t>Ingresos del Gobierno</t>
  </si>
  <si>
    <t>Banco de Reservas (102493863)</t>
  </si>
  <si>
    <t>Banco de Reservas (102524548)UT</t>
  </si>
  <si>
    <t>Banco de Reservas (9603978996)</t>
  </si>
  <si>
    <t>Activos Diferidos</t>
  </si>
  <si>
    <t>Fianzas y Depositos</t>
  </si>
  <si>
    <t>Deposito Agua y Basura</t>
  </si>
  <si>
    <t>Deposito de Telefono</t>
  </si>
  <si>
    <t>Deposito de Alquileres</t>
  </si>
  <si>
    <t>Deposito de Electricidad</t>
  </si>
  <si>
    <t>Deposito Cuenta CCC-CA</t>
  </si>
  <si>
    <t>Carmen Antonia Segura</t>
  </si>
  <si>
    <t>Rosa Rodriguez</t>
  </si>
  <si>
    <t>Elizabeth Alcantara</t>
  </si>
  <si>
    <t>Abraham Abukama Cabrera</t>
  </si>
  <si>
    <t xml:space="preserve">Ramon Antonio Rodriguez </t>
  </si>
  <si>
    <t xml:space="preserve">Deulin E. Jimenez Zabala </t>
  </si>
  <si>
    <t xml:space="preserve">Marichal Florian </t>
  </si>
  <si>
    <t xml:space="preserve">Mildred </t>
  </si>
  <si>
    <t>Yohnny Wascar</t>
  </si>
  <si>
    <t>Gasto Pagado Por Adelantado</t>
  </si>
  <si>
    <t>Programa de Computo y Licenciamiento</t>
  </si>
  <si>
    <t>Activos No Corriente</t>
  </si>
  <si>
    <t>Bienes en Uso Neto</t>
  </si>
  <si>
    <t>Propiedad Planta y Equipos</t>
  </si>
  <si>
    <t>Edificios y Terrenos</t>
  </si>
  <si>
    <t>Mobiliario y enseres Equipo de Oficinas y Computos</t>
  </si>
  <si>
    <t>Equipos de Transportte</t>
  </si>
  <si>
    <t>Otros Activos</t>
  </si>
  <si>
    <t>Electrodomesticos</t>
  </si>
  <si>
    <t>Depreciacion Acumulada</t>
  </si>
  <si>
    <t>Mobiliario de Oficina</t>
  </si>
  <si>
    <t>Equipo de Transporte</t>
  </si>
  <si>
    <t>Equipo de Computos</t>
  </si>
  <si>
    <t>Pasivos</t>
  </si>
  <si>
    <t>Pasivos Corrientes</t>
  </si>
  <si>
    <t>Cuentas Por Pagar Año 2016</t>
  </si>
  <si>
    <t xml:space="preserve">Cuentas Por Pagar </t>
  </si>
  <si>
    <t>Capital Reservas y Superavit</t>
  </si>
  <si>
    <t>Patrimonio y Reservas</t>
  </si>
  <si>
    <t>Patrimonio Institucional</t>
  </si>
  <si>
    <t>Donaciones</t>
  </si>
  <si>
    <t>Resultado de Periodos Anteriores</t>
  </si>
  <si>
    <t>Ajustes Años Anteriores</t>
  </si>
  <si>
    <t>Ajustes Del Periodo</t>
  </si>
  <si>
    <t>Resultado Del Periodo</t>
  </si>
  <si>
    <t xml:space="preserve">                          Firma del Contador</t>
  </si>
  <si>
    <t xml:space="preserve">    Firma del Financiero</t>
  </si>
  <si>
    <t>TOTAL ACTIVOS      82,850,645.77</t>
  </si>
  <si>
    <t>TOTAL PASIVOS + PATRIMONIO 82,850,645.77</t>
  </si>
  <si>
    <t>Al 30  de Abril 2023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</si>
</sst>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\ _$_-;\-* #,##0.00\ _$_-;_-* &quot;-&quot;??\ _$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4"/>
      <color theme="1"/>
      <name val="Calibri"/>
      <family val="2"/>
      <scheme val="minor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231F20"/>
      <name val="Times New Roman"/>
      <family val="1"/>
    </font>
    <font>
      <b/>
      <u/>
      <sz val="9"/>
      <color rgb="FF231F20"/>
      <name val="Times New Roman"/>
      <family val="1"/>
    </font>
    <font>
      <sz val="10"/>
      <color rgb="FF231F20"/>
      <name val="Calibri"/>
      <family val="2"/>
      <scheme val="minor"/>
    </font>
    <font>
      <b/>
      <u/>
      <sz val="10"/>
      <color rgb="FF231F20"/>
      <name val="Times New Roman"/>
      <family val="1"/>
    </font>
    <font>
      <b/>
      <sz val="10"/>
      <color rgb="FF231F20"/>
      <name val="Calibri"/>
      <family val="2"/>
      <scheme val="minor"/>
    </font>
    <font>
      <b/>
      <i/>
      <sz val="10"/>
      <color rgb="FF231F20"/>
      <name val="Calibri"/>
      <family val="2"/>
      <scheme val="minor"/>
    </font>
    <font>
      <sz val="9"/>
      <color rgb="FF231F20"/>
      <name val="Times New Roman"/>
      <family val="1"/>
    </font>
    <font>
      <b/>
      <sz val="10"/>
      <color rgb="FF231F20"/>
      <name val="Calibri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10"/>
      <name val="Calibri"/>
      <family val="2"/>
      <scheme val="minor"/>
    </font>
    <font>
      <b/>
      <u/>
      <sz val="10"/>
      <color rgb="FFFF0000"/>
      <name val="Times New Roman"/>
      <family val="1"/>
    </font>
    <font>
      <b/>
      <u val="singleAccounting"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7" fillId="0" borderId="0" xfId="1" applyFont="1" applyAlignment="1">
      <alignment vertical="center" wrapText="1"/>
    </xf>
    <xf numFmtId="43" fontId="0" fillId="0" borderId="0" xfId="0" applyNumberFormat="1"/>
    <xf numFmtId="0" fontId="8" fillId="0" borderId="0" xfId="0" applyFont="1" applyBorder="1" applyAlignment="1">
      <alignment vertical="center" wrapText="1"/>
    </xf>
    <xf numFmtId="164" fontId="7" fillId="0" borderId="0" xfId="1" applyFont="1" applyBorder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165" fontId="9" fillId="0" borderId="0" xfId="1" applyNumberFormat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0" fontId="0" fillId="0" borderId="0" xfId="0" applyBorder="1"/>
    <xf numFmtId="164" fontId="6" fillId="0" borderId="0" xfId="1" applyFont="1" applyBorder="1"/>
    <xf numFmtId="164" fontId="3" fillId="0" borderId="0" xfId="1" applyFont="1" applyBorder="1" applyAlignment="1">
      <alignment horizontal="center" vertical="center" wrapText="1"/>
    </xf>
    <xf numFmtId="164" fontId="1" fillId="0" borderId="0" xfId="1" applyFont="1"/>
    <xf numFmtId="164" fontId="10" fillId="0" borderId="0" xfId="1" applyFont="1" applyBorder="1" applyAlignment="1">
      <alignment horizontal="center" vertical="center" wrapText="1"/>
    </xf>
    <xf numFmtId="164" fontId="11" fillId="0" borderId="0" xfId="1" applyFont="1" applyBorder="1" applyAlignment="1">
      <alignment horizontal="center" vertical="center" wrapText="1"/>
    </xf>
    <xf numFmtId="164" fontId="12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13" fillId="0" borderId="0" xfId="1" applyFont="1" applyBorder="1" applyAlignment="1">
      <alignment horizontal="center" vertical="center" wrapText="1"/>
    </xf>
    <xf numFmtId="164" fontId="14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4" fillId="0" borderId="0" xfId="1" applyFont="1" applyBorder="1" applyAlignment="1">
      <alignment vertical="center" wrapText="1"/>
    </xf>
    <xf numFmtId="164" fontId="6" fillId="0" borderId="0" xfId="1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164" fontId="9" fillId="0" borderId="0" xfId="1" applyFont="1" applyBorder="1" applyAlignment="1">
      <alignment horizontal="right" vertical="center" wrapText="1"/>
    </xf>
    <xf numFmtId="164" fontId="3" fillId="0" borderId="0" xfId="1" applyFont="1" applyBorder="1" applyAlignment="1">
      <alignment horizontal="right" vertical="center" wrapText="1"/>
    </xf>
    <xf numFmtId="164" fontId="16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64" fontId="15" fillId="0" borderId="0" xfId="1" applyFont="1" applyBorder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Fill="1"/>
    <xf numFmtId="0" fontId="11" fillId="2" borderId="0" xfId="0" applyFont="1" applyFill="1" applyAlignment="1">
      <alignment vertical="center" wrapText="1"/>
    </xf>
    <xf numFmtId="164" fontId="9" fillId="0" borderId="0" xfId="1" applyFont="1" applyFill="1" applyBorder="1" applyAlignment="1">
      <alignment horizontal="center" vertical="center" wrapText="1"/>
    </xf>
    <xf numFmtId="164" fontId="0" fillId="0" borderId="0" xfId="0" applyNumberFormat="1"/>
    <xf numFmtId="0" fontId="17" fillId="0" borderId="0" xfId="0" applyFont="1"/>
    <xf numFmtId="164" fontId="18" fillId="0" borderId="0" xfId="1" applyFont="1" applyBorder="1" applyAlignment="1">
      <alignment horizontal="center" vertical="center" wrapText="1"/>
    </xf>
    <xf numFmtId="164" fontId="19" fillId="0" borderId="0" xfId="1" applyFont="1" applyFill="1" applyBorder="1" applyAlignment="1">
      <alignment horizontal="center" vertical="center" wrapText="1"/>
    </xf>
    <xf numFmtId="164" fontId="19" fillId="0" borderId="0" xfId="1" applyFont="1" applyBorder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164" fontId="20" fillId="0" borderId="0" xfId="1" applyFont="1" applyFill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center" vertical="center" wrapText="1"/>
    </xf>
    <xf numFmtId="166" fontId="0" fillId="0" borderId="0" xfId="0" applyNumberFormat="1"/>
    <xf numFmtId="0" fontId="21" fillId="0" borderId="0" xfId="0" applyFont="1" applyFill="1" applyAlignment="1">
      <alignment vertical="center" wrapText="1"/>
    </xf>
    <xf numFmtId="164" fontId="22" fillId="0" borderId="0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164" fontId="10" fillId="0" borderId="0" xfId="1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64" fontId="13" fillId="0" borderId="0" xfId="1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0" borderId="0" xfId="0" applyFont="1"/>
    <xf numFmtId="164" fontId="24" fillId="0" borderId="0" xfId="1" applyFont="1"/>
    <xf numFmtId="164" fontId="23" fillId="0" borderId="0" xfId="0" applyNumberFormat="1" applyFont="1"/>
    <xf numFmtId="0" fontId="25" fillId="0" borderId="5" xfId="0" applyFont="1" applyFill="1" applyBorder="1"/>
    <xf numFmtId="164" fontId="0" fillId="0" borderId="0" xfId="0" applyNumberFormat="1" applyFill="1"/>
    <xf numFmtId="164" fontId="6" fillId="0" borderId="0" xfId="1" applyFont="1" applyFill="1"/>
    <xf numFmtId="164" fontId="0" fillId="0" borderId="5" xfId="0" applyNumberFormat="1" applyFill="1" applyBorder="1"/>
    <xf numFmtId="0" fontId="0" fillId="0" borderId="5" xfId="0" applyFill="1" applyBorder="1"/>
    <xf numFmtId="0" fontId="0" fillId="0" borderId="5" xfId="0" applyBorder="1"/>
    <xf numFmtId="0" fontId="2" fillId="0" borderId="0" xfId="0" applyFont="1"/>
    <xf numFmtId="164" fontId="2" fillId="0" borderId="0" xfId="0" applyNumberFormat="1" applyFont="1" applyFill="1"/>
    <xf numFmtId="164" fontId="7" fillId="0" borderId="0" xfId="0" applyNumberFormat="1" applyFont="1" applyFill="1"/>
    <xf numFmtId="0" fontId="2" fillId="0" borderId="0" xfId="0" applyFont="1" applyFill="1"/>
    <xf numFmtId="0" fontId="7" fillId="0" borderId="0" xfId="0" applyFont="1" applyFill="1"/>
    <xf numFmtId="0" fontId="0" fillId="0" borderId="0" xfId="0" applyFill="1" applyBorder="1"/>
    <xf numFmtId="0" fontId="6" fillId="0" borderId="0" xfId="0" applyFont="1" applyFill="1"/>
    <xf numFmtId="0" fontId="3" fillId="0" borderId="0" xfId="0" applyFont="1" applyAlignment="1">
      <alignment horizontal="center" vertical="center"/>
    </xf>
    <xf numFmtId="43" fontId="0" fillId="0" borderId="0" xfId="0" applyNumberFormat="1" applyFill="1"/>
    <xf numFmtId="164" fontId="1" fillId="0" borderId="0" xfId="1" applyFont="1" applyFill="1"/>
    <xf numFmtId="164" fontId="0" fillId="0" borderId="0" xfId="1" applyFont="1"/>
    <xf numFmtId="164" fontId="7" fillId="0" borderId="2" xfId="1" applyFont="1" applyBorder="1" applyAlignment="1">
      <alignment horizontal="center" wrapText="1"/>
    </xf>
    <xf numFmtId="164" fontId="7" fillId="0" borderId="4" xfId="1" applyFont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123825</xdr:rowOff>
    </xdr:from>
    <xdr:to>
      <xdr:col>1</xdr:col>
      <xdr:colOff>742950</xdr:colOff>
      <xdr:row>4</xdr:row>
      <xdr:rowOff>161925</xdr:rowOff>
    </xdr:to>
    <xdr:pic>
      <xdr:nvPicPr>
        <xdr:cNvPr id="2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23825"/>
          <a:ext cx="10191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0"/>
  <sheetViews>
    <sheetView tabSelected="1" workbookViewId="0">
      <selection activeCell="J5" sqref="J5"/>
    </sheetView>
  </sheetViews>
  <sheetFormatPr baseColWidth="10" defaultRowHeight="15"/>
  <cols>
    <col min="1" max="1" width="12" bestFit="1" customWidth="1"/>
    <col min="2" max="2" width="40.5703125" customWidth="1"/>
    <col min="3" max="3" width="2.5703125" customWidth="1"/>
    <col min="4" max="4" width="14.5703125" customWidth="1"/>
    <col min="5" max="5" width="16.5703125" customWidth="1"/>
    <col min="6" max="6" width="3.5703125" customWidth="1"/>
    <col min="7" max="7" width="1.28515625" customWidth="1"/>
    <col min="8" max="8" width="3.140625" customWidth="1"/>
    <col min="9" max="9" width="16.85546875" customWidth="1"/>
    <col min="11" max="11" width="15.140625" bestFit="1" customWidth="1"/>
    <col min="12" max="12" width="20.28515625" customWidth="1"/>
  </cols>
  <sheetData>
    <row r="1" spans="1:12">
      <c r="B1" s="70" t="s">
        <v>0</v>
      </c>
      <c r="C1" s="70"/>
      <c r="D1" s="70"/>
      <c r="E1" s="70"/>
    </row>
    <row r="2" spans="1:12">
      <c r="B2" s="70" t="s">
        <v>1</v>
      </c>
      <c r="C2" s="70"/>
      <c r="D2" s="70"/>
      <c r="E2" s="70"/>
    </row>
    <row r="3" spans="1:12">
      <c r="B3" s="70" t="s">
        <v>63</v>
      </c>
      <c r="C3" s="70"/>
      <c r="D3" s="70"/>
      <c r="E3" s="70"/>
    </row>
    <row r="4" spans="1:12">
      <c r="B4" s="70" t="s">
        <v>2</v>
      </c>
      <c r="C4" s="70"/>
      <c r="D4" s="70"/>
      <c r="E4" s="70"/>
    </row>
    <row r="5" spans="1:12" ht="18.75">
      <c r="B5" s="1"/>
      <c r="E5" s="2">
        <v>2023</v>
      </c>
    </row>
    <row r="6" spans="1:12">
      <c r="A6">
        <v>1</v>
      </c>
      <c r="B6" s="3" t="s">
        <v>3</v>
      </c>
      <c r="C6" s="4"/>
      <c r="D6" s="4"/>
      <c r="E6" s="5">
        <f>E7+E39</f>
        <v>82850645.769999951</v>
      </c>
      <c r="H6" s="6"/>
      <c r="I6" s="6"/>
    </row>
    <row r="7" spans="1:12" ht="15.75">
      <c r="A7">
        <v>10</v>
      </c>
      <c r="B7" s="3" t="s">
        <v>4</v>
      </c>
      <c r="C7" s="7"/>
      <c r="E7" s="8">
        <f>E10+E12+E20</f>
        <v>26828388.629999995</v>
      </c>
      <c r="G7" s="6"/>
      <c r="H7" s="6"/>
      <c r="I7" s="6"/>
    </row>
    <row r="8" spans="1:12">
      <c r="A8">
        <v>101</v>
      </c>
      <c r="B8" s="9" t="s">
        <v>5</v>
      </c>
      <c r="C8" s="10"/>
      <c r="E8" s="11">
        <f>E10+E12</f>
        <v>11118878.889999997</v>
      </c>
      <c r="F8" s="33"/>
      <c r="G8" s="33"/>
      <c r="H8" s="33"/>
      <c r="I8" s="33"/>
      <c r="J8" s="33"/>
    </row>
    <row r="9" spans="1:12">
      <c r="A9">
        <v>10101</v>
      </c>
      <c r="B9" s="9" t="s">
        <v>6</v>
      </c>
      <c r="C9" s="12"/>
      <c r="D9" s="13">
        <f>E8</f>
        <v>11118878.889999997</v>
      </c>
      <c r="E9" s="14"/>
      <c r="F9" s="33"/>
      <c r="G9" s="33"/>
      <c r="H9" s="33"/>
      <c r="I9" s="33"/>
      <c r="J9" s="33"/>
    </row>
    <row r="10" spans="1:12">
      <c r="A10">
        <v>1010101</v>
      </c>
      <c r="B10" s="9" t="s">
        <v>7</v>
      </c>
      <c r="C10" s="12"/>
      <c r="E10" s="13">
        <f>D11</f>
        <v>0</v>
      </c>
      <c r="F10" s="33"/>
      <c r="G10" s="33"/>
      <c r="H10" s="33"/>
      <c r="I10" s="33"/>
      <c r="J10" s="33"/>
      <c r="L10" s="15"/>
    </row>
    <row r="11" spans="1:12">
      <c r="A11">
        <v>101010103</v>
      </c>
      <c r="B11" s="3" t="s">
        <v>8</v>
      </c>
      <c r="C11" s="16"/>
      <c r="D11" s="17">
        <v>0</v>
      </c>
      <c r="E11" s="18"/>
      <c r="F11" s="33"/>
      <c r="G11" s="33"/>
      <c r="H11" s="33"/>
      <c r="I11" s="33"/>
      <c r="J11" s="33"/>
      <c r="L11" s="15"/>
    </row>
    <row r="12" spans="1:12" ht="27" customHeight="1">
      <c r="A12">
        <v>1010102</v>
      </c>
      <c r="B12" s="3" t="s">
        <v>9</v>
      </c>
      <c r="C12" s="19"/>
      <c r="E12" s="17">
        <f>D14+D15+D16+D17+D18</f>
        <v>11118878.889999997</v>
      </c>
      <c r="F12" s="33"/>
      <c r="G12" s="33"/>
      <c r="H12" s="71"/>
      <c r="I12" s="33"/>
      <c r="J12" s="33"/>
      <c r="L12" s="15"/>
    </row>
    <row r="13" spans="1:12">
      <c r="A13">
        <v>101010201</v>
      </c>
      <c r="B13" s="3" t="s">
        <v>10</v>
      </c>
      <c r="C13" s="19"/>
      <c r="E13" s="20">
        <f>D14+D15+D16+D17+D19+D18</f>
        <v>11118878.889999997</v>
      </c>
      <c r="F13" s="33"/>
      <c r="G13" s="33"/>
      <c r="H13" s="33"/>
      <c r="I13" s="33"/>
      <c r="J13" s="33"/>
      <c r="K13" s="6"/>
    </row>
    <row r="14" spans="1:12">
      <c r="A14">
        <v>10101020102</v>
      </c>
      <c r="B14" s="9" t="s">
        <v>11</v>
      </c>
      <c r="C14" s="16"/>
      <c r="D14" s="20">
        <v>325</v>
      </c>
      <c r="E14" s="18"/>
      <c r="F14" s="33"/>
      <c r="G14" s="33"/>
      <c r="H14" s="33"/>
      <c r="I14" s="33"/>
      <c r="J14" s="33"/>
      <c r="K14" s="15"/>
      <c r="L14" s="15"/>
    </row>
    <row r="15" spans="1:12">
      <c r="A15">
        <v>10101020103</v>
      </c>
      <c r="B15" s="9" t="s">
        <v>12</v>
      </c>
      <c r="C15" s="19"/>
      <c r="D15" s="21">
        <v>5724221.8099999996</v>
      </c>
      <c r="E15" s="18"/>
      <c r="F15" s="33"/>
      <c r="G15" s="33"/>
      <c r="H15" s="71"/>
      <c r="I15" s="33"/>
      <c r="J15" s="33"/>
      <c r="K15" s="15"/>
      <c r="L15" s="15"/>
    </row>
    <row r="16" spans="1:12" ht="18.75">
      <c r="A16">
        <v>10101020105</v>
      </c>
      <c r="B16" s="22" t="s">
        <v>13</v>
      </c>
      <c r="C16" s="23"/>
      <c r="D16" s="24">
        <f>23306137.43-15975117.03+23306137.43-18818674.74-1942372.66+23306137.43-24865993.06+23306137.43-27105830.67</f>
        <v>4516561.5599999987</v>
      </c>
      <c r="E16" s="8"/>
      <c r="F16" s="33"/>
      <c r="G16" s="33"/>
      <c r="H16" s="33"/>
      <c r="I16" s="33"/>
      <c r="J16" s="33"/>
      <c r="L16" s="15"/>
    </row>
    <row r="17" spans="1:13">
      <c r="A17">
        <v>10101020106</v>
      </c>
      <c r="B17" s="9" t="s">
        <v>14</v>
      </c>
      <c r="C17" s="25"/>
      <c r="D17" s="26">
        <v>368808.11</v>
      </c>
      <c r="E17" s="27"/>
      <c r="F17" s="33"/>
      <c r="G17" s="33"/>
      <c r="H17" s="33"/>
      <c r="I17" s="33"/>
      <c r="J17" s="33"/>
      <c r="L17" s="15"/>
    </row>
    <row r="18" spans="1:13">
      <c r="A18">
        <v>10101020108</v>
      </c>
      <c r="B18" s="9" t="s">
        <v>15</v>
      </c>
      <c r="C18" s="25"/>
      <c r="D18" s="26">
        <v>508962.41</v>
      </c>
      <c r="E18" s="27"/>
      <c r="F18" s="33"/>
      <c r="G18" s="33"/>
      <c r="H18" s="33"/>
      <c r="I18" s="33"/>
      <c r="J18" s="33"/>
      <c r="L18" s="15"/>
      <c r="M18" s="6"/>
    </row>
    <row r="19" spans="1:13">
      <c r="A19">
        <v>10101020110</v>
      </c>
      <c r="B19" s="9" t="s">
        <v>16</v>
      </c>
      <c r="C19" s="25"/>
      <c r="D19" s="26">
        <v>0</v>
      </c>
      <c r="E19" s="27"/>
      <c r="F19" s="33"/>
      <c r="G19" s="33"/>
      <c r="H19" s="33"/>
      <c r="I19" s="33"/>
      <c r="J19" s="33"/>
    </row>
    <row r="20" spans="1:13">
      <c r="A20">
        <v>106</v>
      </c>
      <c r="B20" s="3" t="s">
        <v>17</v>
      </c>
      <c r="C20" s="16"/>
      <c r="D20" s="18"/>
      <c r="E20" s="28">
        <f>E22+E37-21240</f>
        <v>15709509.74</v>
      </c>
      <c r="F20" s="33"/>
      <c r="G20" s="33"/>
      <c r="H20" s="33"/>
      <c r="I20" s="33"/>
      <c r="J20" s="33"/>
      <c r="L20" s="15"/>
    </row>
    <row r="21" spans="1:13">
      <c r="A21">
        <v>10601</v>
      </c>
      <c r="B21" s="3" t="s">
        <v>6</v>
      </c>
      <c r="C21" s="19"/>
      <c r="D21" s="20">
        <f>15988749.74-21240</f>
        <v>15967509.74</v>
      </c>
      <c r="F21" s="33"/>
      <c r="G21" s="33"/>
      <c r="H21" s="33"/>
      <c r="I21" s="33"/>
      <c r="J21" s="33"/>
      <c r="L21" s="15"/>
    </row>
    <row r="22" spans="1:13" ht="18.75">
      <c r="A22">
        <v>1060101</v>
      </c>
      <c r="B22" s="3" t="s">
        <v>18</v>
      </c>
      <c r="C22" s="29"/>
      <c r="E22" s="8">
        <f>D23+D24+D25+D26+D27+D28+D29+D30+D31+D32+D33+D34+D35+D36</f>
        <v>815675.83000000007</v>
      </c>
      <c r="F22" s="33"/>
      <c r="G22" s="33"/>
      <c r="H22" s="33"/>
      <c r="I22" s="33"/>
      <c r="J22" s="33"/>
      <c r="L22" s="15"/>
    </row>
    <row r="23" spans="1:13">
      <c r="A23">
        <v>106010101</v>
      </c>
      <c r="B23" s="30" t="s">
        <v>19</v>
      </c>
      <c r="C23" s="31"/>
      <c r="D23" s="11">
        <v>3870.58</v>
      </c>
      <c r="E23" s="14"/>
      <c r="F23" s="33"/>
      <c r="G23" s="33"/>
      <c r="H23" s="33"/>
      <c r="I23" s="33"/>
      <c r="J23" s="33"/>
    </row>
    <row r="24" spans="1:13">
      <c r="A24">
        <v>106010102</v>
      </c>
      <c r="B24" s="30" t="s">
        <v>20</v>
      </c>
      <c r="C24" s="16"/>
      <c r="D24" s="11">
        <v>21860.25</v>
      </c>
      <c r="E24" s="18"/>
      <c r="F24" s="33"/>
      <c r="G24" s="33"/>
      <c r="H24" s="33"/>
      <c r="I24" s="33"/>
      <c r="J24" s="33"/>
    </row>
    <row r="25" spans="1:13">
      <c r="A25">
        <v>106010103</v>
      </c>
      <c r="B25" s="30" t="s">
        <v>21</v>
      </c>
      <c r="C25" s="19"/>
      <c r="D25" s="11">
        <v>271500</v>
      </c>
      <c r="E25" s="18"/>
      <c r="F25" s="33"/>
      <c r="G25" s="33"/>
      <c r="H25" s="33"/>
      <c r="I25" s="33"/>
      <c r="J25" s="33"/>
    </row>
    <row r="26" spans="1:13">
      <c r="A26">
        <v>106010104</v>
      </c>
      <c r="B26" s="30" t="s">
        <v>22</v>
      </c>
      <c r="C26" s="16"/>
      <c r="D26" s="11">
        <v>15540</v>
      </c>
      <c r="E26" s="18"/>
      <c r="F26" s="33"/>
      <c r="G26" s="33"/>
      <c r="H26" s="33"/>
      <c r="I26" s="33"/>
      <c r="J26" s="33"/>
    </row>
    <row r="27" spans="1:13">
      <c r="A27">
        <v>106010105</v>
      </c>
      <c r="B27" s="30" t="s">
        <v>23</v>
      </c>
      <c r="C27" s="19"/>
      <c r="D27" s="11">
        <v>14905</v>
      </c>
      <c r="E27" s="18"/>
      <c r="F27" s="33"/>
      <c r="G27" s="33"/>
      <c r="H27" s="33"/>
      <c r="I27" s="33"/>
      <c r="J27" s="33"/>
    </row>
    <row r="28" spans="1:13">
      <c r="A28">
        <v>106010108</v>
      </c>
      <c r="B28" s="32" t="s">
        <v>24</v>
      </c>
      <c r="C28" s="31"/>
      <c r="D28" s="11">
        <v>90000</v>
      </c>
      <c r="E28" s="14"/>
      <c r="F28" s="33"/>
      <c r="G28" s="33"/>
      <c r="H28" s="33"/>
      <c r="I28" s="33"/>
      <c r="J28" s="33"/>
      <c r="K28" s="15"/>
    </row>
    <row r="29" spans="1:13">
      <c r="A29">
        <v>106010112</v>
      </c>
      <c r="B29" s="32" t="s">
        <v>25</v>
      </c>
      <c r="C29" s="31"/>
      <c r="D29" s="11">
        <v>60000</v>
      </c>
      <c r="E29" s="14"/>
      <c r="F29" s="33"/>
      <c r="G29" s="33"/>
      <c r="H29" s="33"/>
      <c r="I29" s="33"/>
      <c r="J29" s="33"/>
      <c r="K29" s="15"/>
    </row>
    <row r="30" spans="1:13">
      <c r="A30">
        <v>106010119</v>
      </c>
      <c r="B30" s="34" t="s">
        <v>26</v>
      </c>
      <c r="C30" s="31"/>
      <c r="D30" s="35">
        <v>70000</v>
      </c>
      <c r="E30" s="14"/>
      <c r="F30" s="33"/>
      <c r="G30" s="33"/>
      <c r="H30" s="33"/>
      <c r="I30" s="33"/>
      <c r="J30" s="33"/>
      <c r="K30" s="15"/>
    </row>
    <row r="31" spans="1:13">
      <c r="A31">
        <v>106010120</v>
      </c>
      <c r="B31" s="34" t="s">
        <v>27</v>
      </c>
      <c r="C31" s="31"/>
      <c r="D31" s="35">
        <v>40000</v>
      </c>
      <c r="E31" s="14"/>
      <c r="F31" s="33"/>
      <c r="G31" s="33"/>
      <c r="H31" s="33"/>
      <c r="I31" s="33"/>
      <c r="J31" s="33"/>
      <c r="K31" s="36"/>
    </row>
    <row r="32" spans="1:13">
      <c r="A32">
        <v>106010121</v>
      </c>
      <c r="B32" s="37" t="s">
        <v>28</v>
      </c>
      <c r="C32" s="38"/>
      <c r="D32" s="39">
        <v>30000</v>
      </c>
      <c r="E32" s="14"/>
      <c r="F32" s="33"/>
      <c r="G32" s="33"/>
      <c r="H32" s="33"/>
      <c r="I32" s="33"/>
      <c r="J32" s="33"/>
    </row>
    <row r="33" spans="1:12">
      <c r="A33">
        <v>106010122</v>
      </c>
      <c r="B33" s="37" t="s">
        <v>29</v>
      </c>
      <c r="C33" s="38"/>
      <c r="D33" s="40">
        <v>75000</v>
      </c>
      <c r="E33" s="14"/>
      <c r="F33" s="33"/>
      <c r="G33" s="33"/>
      <c r="H33" s="33"/>
      <c r="I33" s="33"/>
      <c r="J33" s="33"/>
    </row>
    <row r="34" spans="1:12">
      <c r="A34">
        <v>106010123</v>
      </c>
      <c r="B34" s="41" t="s">
        <v>30</v>
      </c>
      <c r="C34" s="42"/>
      <c r="D34" s="39">
        <v>36000</v>
      </c>
      <c r="E34" s="43"/>
      <c r="F34" s="33"/>
      <c r="G34" s="72"/>
      <c r="H34" s="72"/>
      <c r="I34" s="33"/>
      <c r="J34" s="33"/>
      <c r="K34" s="44"/>
    </row>
    <row r="35" spans="1:12">
      <c r="A35">
        <v>106010124</v>
      </c>
      <c r="B35" s="45" t="s">
        <v>31</v>
      </c>
      <c r="C35" s="42"/>
      <c r="D35" s="39">
        <v>51000</v>
      </c>
      <c r="E35" s="46"/>
      <c r="F35" s="33"/>
      <c r="G35" s="72"/>
      <c r="H35" s="72"/>
      <c r="I35" s="33"/>
      <c r="J35" s="33"/>
    </row>
    <row r="36" spans="1:12">
      <c r="A36">
        <v>106010125</v>
      </c>
      <c r="B36" s="45" t="s">
        <v>32</v>
      </c>
      <c r="C36" s="42"/>
      <c r="D36" s="39">
        <v>36000</v>
      </c>
      <c r="E36" s="43"/>
      <c r="F36" s="33"/>
      <c r="G36" s="72"/>
      <c r="H36" s="72"/>
      <c r="I36" s="33"/>
      <c r="J36" s="33"/>
    </row>
    <row r="37" spans="1:12">
      <c r="A37">
        <v>1060102</v>
      </c>
      <c r="B37" s="47" t="s">
        <v>33</v>
      </c>
      <c r="C37" s="48"/>
      <c r="D37" s="35"/>
      <c r="E37" s="49">
        <f>D38</f>
        <v>14915073.91</v>
      </c>
      <c r="F37" s="33"/>
      <c r="G37" s="72"/>
      <c r="H37" s="72"/>
      <c r="I37" s="33"/>
      <c r="J37" s="33"/>
    </row>
    <row r="38" spans="1:12">
      <c r="A38">
        <v>106010203</v>
      </c>
      <c r="B38" s="47" t="s">
        <v>34</v>
      </c>
      <c r="C38" s="48"/>
      <c r="D38" s="35">
        <v>14915073.91</v>
      </c>
      <c r="E38" s="43"/>
      <c r="F38" s="33"/>
      <c r="G38" s="72"/>
      <c r="H38" s="72"/>
      <c r="I38" s="33"/>
      <c r="J38" s="33"/>
    </row>
    <row r="39" spans="1:12">
      <c r="A39">
        <v>11</v>
      </c>
      <c r="B39" s="47" t="s">
        <v>35</v>
      </c>
      <c r="C39" s="48"/>
      <c r="D39" s="35"/>
      <c r="E39" s="49">
        <f>D40</f>
        <v>56022257.139999956</v>
      </c>
      <c r="F39" s="33"/>
      <c r="G39" s="72"/>
      <c r="H39" s="72"/>
      <c r="I39" s="33"/>
      <c r="J39" s="33"/>
    </row>
    <row r="40" spans="1:12">
      <c r="A40">
        <v>1103</v>
      </c>
      <c r="B40" s="47" t="s">
        <v>36</v>
      </c>
      <c r="C40" s="48"/>
      <c r="D40" s="35">
        <f>D41</f>
        <v>56022257.139999956</v>
      </c>
      <c r="E40" s="43"/>
      <c r="G40" s="15"/>
      <c r="H40" s="15"/>
      <c r="I40" s="15"/>
    </row>
    <row r="41" spans="1:12">
      <c r="A41">
        <v>110301</v>
      </c>
      <c r="B41" s="47" t="s">
        <v>37</v>
      </c>
      <c r="C41" s="48"/>
      <c r="D41" s="35">
        <f>D42+D43+D44+D45+D46+D47</f>
        <v>56022257.139999956</v>
      </c>
      <c r="E41" s="43"/>
      <c r="G41" s="15"/>
      <c r="H41" s="15"/>
      <c r="I41" s="15"/>
    </row>
    <row r="42" spans="1:12">
      <c r="A42">
        <v>11030101</v>
      </c>
      <c r="B42" s="47" t="s">
        <v>38</v>
      </c>
      <c r="C42" s="48"/>
      <c r="D42" s="35">
        <v>38787166.299999997</v>
      </c>
      <c r="E42" s="43"/>
      <c r="G42" s="15"/>
      <c r="H42" s="15"/>
      <c r="I42" s="6"/>
    </row>
    <row r="43" spans="1:12" ht="25.5">
      <c r="A43">
        <v>11030102</v>
      </c>
      <c r="B43" s="47" t="s">
        <v>39</v>
      </c>
      <c r="C43" s="48"/>
      <c r="D43" s="35">
        <f>47571665.36+21240+278227.48</f>
        <v>47871132.839999996</v>
      </c>
      <c r="E43" s="43"/>
      <c r="G43" s="15"/>
      <c r="H43" s="15"/>
      <c r="J43" s="36"/>
    </row>
    <row r="44" spans="1:12">
      <c r="A44">
        <v>11030103</v>
      </c>
      <c r="B44" s="47" t="s">
        <v>40</v>
      </c>
      <c r="C44" s="48"/>
      <c r="D44" s="35">
        <f>51882787.82-3101338</f>
        <v>48781449.82</v>
      </c>
      <c r="E44" s="43"/>
      <c r="G44" s="15"/>
      <c r="H44" s="15"/>
    </row>
    <row r="45" spans="1:12">
      <c r="A45">
        <v>11030105</v>
      </c>
      <c r="B45" s="47" t="s">
        <v>41</v>
      </c>
      <c r="C45" s="48"/>
      <c r="D45" s="35">
        <f>4478802.42-236034.75</f>
        <v>4242767.67</v>
      </c>
      <c r="E45" s="43"/>
      <c r="G45" s="15"/>
      <c r="H45" s="15"/>
      <c r="I45" s="6"/>
    </row>
    <row r="46" spans="1:12">
      <c r="A46">
        <v>11030106</v>
      </c>
      <c r="B46" s="47" t="s">
        <v>42</v>
      </c>
      <c r="C46" s="48"/>
      <c r="D46" s="35">
        <v>1091234.31</v>
      </c>
      <c r="E46" s="43"/>
      <c r="G46" s="15"/>
      <c r="H46" s="15"/>
      <c r="L46" s="15"/>
    </row>
    <row r="47" spans="1:12">
      <c r="A47">
        <v>11030199</v>
      </c>
      <c r="B47" s="47" t="s">
        <v>43</v>
      </c>
      <c r="C47" s="48"/>
      <c r="D47" s="50">
        <f>D48+D49+D50+D51+D52</f>
        <v>-84751493.800000012</v>
      </c>
      <c r="E47" s="43"/>
      <c r="G47" s="15"/>
      <c r="H47" s="15"/>
      <c r="K47" s="6"/>
      <c r="L47" s="15"/>
    </row>
    <row r="48" spans="1:12">
      <c r="A48">
        <v>1103019901</v>
      </c>
      <c r="B48" s="47" t="s">
        <v>38</v>
      </c>
      <c r="C48" s="48"/>
      <c r="D48" s="50">
        <v>-17092041.309999999</v>
      </c>
      <c r="E48" s="43"/>
      <c r="G48" s="15"/>
      <c r="H48" s="35"/>
      <c r="L48" s="15"/>
    </row>
    <row r="49" spans="1:11">
      <c r="A49">
        <v>1103019902</v>
      </c>
      <c r="B49" s="47" t="s">
        <v>44</v>
      </c>
      <c r="C49" s="48"/>
      <c r="D49" s="50">
        <f>-27304918.48+2700517</f>
        <v>-24604401.48</v>
      </c>
      <c r="E49" s="43"/>
      <c r="G49" s="15"/>
      <c r="H49" s="35"/>
    </row>
    <row r="50" spans="1:11">
      <c r="A50">
        <v>1103019903</v>
      </c>
      <c r="B50" s="47" t="s">
        <v>45</v>
      </c>
      <c r="C50" s="48"/>
      <c r="D50" s="50">
        <v>-32642471.739999998</v>
      </c>
      <c r="E50" s="43"/>
      <c r="G50" s="15"/>
      <c r="H50" s="35"/>
    </row>
    <row r="51" spans="1:11">
      <c r="A51">
        <v>1103019904</v>
      </c>
      <c r="B51" s="47" t="s">
        <v>46</v>
      </c>
      <c r="C51" s="48"/>
      <c r="D51" s="50">
        <v>-7534055.8399999999</v>
      </c>
      <c r="E51" s="43"/>
      <c r="G51" s="15"/>
      <c r="H51" s="35"/>
    </row>
    <row r="52" spans="1:11">
      <c r="A52">
        <v>1103019905</v>
      </c>
      <c r="B52" s="47" t="s">
        <v>41</v>
      </c>
      <c r="C52" s="48"/>
      <c r="D52" s="35">
        <v>-2878523.43</v>
      </c>
      <c r="E52" s="43"/>
      <c r="G52" s="15"/>
      <c r="H52" s="35"/>
    </row>
    <row r="53" spans="1:11">
      <c r="B53" s="51"/>
      <c r="C53" s="48"/>
      <c r="D53" s="43"/>
      <c r="E53" s="49"/>
      <c r="G53" s="15"/>
      <c r="H53" s="15"/>
    </row>
    <row r="54" spans="1:11">
      <c r="A54">
        <v>2</v>
      </c>
      <c r="B54" s="51" t="s">
        <v>47</v>
      </c>
      <c r="C54" s="48"/>
      <c r="D54" s="43"/>
      <c r="E54" s="49">
        <f>D55</f>
        <v>10720677.640000001</v>
      </c>
      <c r="G54" s="15"/>
      <c r="H54" s="15"/>
    </row>
    <row r="55" spans="1:11">
      <c r="A55">
        <v>20</v>
      </c>
      <c r="B55" s="51" t="s">
        <v>48</v>
      </c>
      <c r="C55" s="48"/>
      <c r="D55" s="49">
        <f>D56+D58</f>
        <v>10720677.640000001</v>
      </c>
      <c r="E55" s="49"/>
      <c r="G55" s="15"/>
      <c r="H55" s="15"/>
    </row>
    <row r="56" spans="1:11">
      <c r="A56">
        <v>201</v>
      </c>
      <c r="B56" s="51" t="s">
        <v>6</v>
      </c>
      <c r="C56" s="48"/>
      <c r="D56" s="49">
        <f>D57</f>
        <v>6380814.6900000004</v>
      </c>
      <c r="E56" s="49"/>
      <c r="G56" s="15"/>
      <c r="H56" s="15"/>
    </row>
    <row r="57" spans="1:11">
      <c r="A57">
        <v>2010101</v>
      </c>
      <c r="B57" s="51" t="s">
        <v>49</v>
      </c>
      <c r="C57" s="48"/>
      <c r="D57" s="35">
        <v>6380814.6900000004</v>
      </c>
      <c r="E57" s="49"/>
      <c r="G57" s="15"/>
      <c r="H57" s="15"/>
    </row>
    <row r="58" spans="1:11">
      <c r="A58">
        <v>2010102</v>
      </c>
      <c r="B58" s="51" t="s">
        <v>50</v>
      </c>
      <c r="C58" s="48"/>
      <c r="D58" s="49">
        <f>3191970.7+391333.68+356659.14+399899.43</f>
        <v>4339862.95</v>
      </c>
      <c r="E58" s="49"/>
      <c r="G58" s="15"/>
      <c r="H58" s="15"/>
      <c r="I58" s="6"/>
    </row>
    <row r="59" spans="1:11">
      <c r="B59" s="51"/>
      <c r="C59" s="48"/>
      <c r="D59" s="49"/>
      <c r="E59" s="49"/>
      <c r="G59" s="15"/>
      <c r="H59" s="15"/>
      <c r="I59" s="6"/>
    </row>
    <row r="60" spans="1:11">
      <c r="A60">
        <v>3</v>
      </c>
      <c r="B60" s="51" t="s">
        <v>51</v>
      </c>
      <c r="C60" s="48"/>
      <c r="D60" s="49"/>
      <c r="E60" s="52">
        <f>D61</f>
        <v>72129968.129999995</v>
      </c>
      <c r="G60" s="15"/>
      <c r="H60" s="15"/>
    </row>
    <row r="61" spans="1:11">
      <c r="A61">
        <v>30</v>
      </c>
      <c r="B61" s="51" t="s">
        <v>52</v>
      </c>
      <c r="C61" s="48"/>
      <c r="D61" s="52">
        <f>D62+D63+D64+D65+D66+D67</f>
        <v>72129968.129999995</v>
      </c>
      <c r="E61" s="49"/>
      <c r="G61" s="15"/>
      <c r="H61" s="15"/>
    </row>
    <row r="62" spans="1:11">
      <c r="A62">
        <v>301</v>
      </c>
      <c r="B62" s="51" t="s">
        <v>53</v>
      </c>
      <c r="C62" s="48"/>
      <c r="D62" s="52">
        <v>64329165.399999999</v>
      </c>
      <c r="E62" s="49"/>
      <c r="G62" s="15"/>
      <c r="H62" s="15"/>
    </row>
    <row r="63" spans="1:11">
      <c r="A63">
        <v>30101</v>
      </c>
      <c r="B63" s="51" t="s">
        <v>54</v>
      </c>
      <c r="C63" s="48"/>
      <c r="D63" s="52">
        <v>1112000</v>
      </c>
      <c r="E63" s="49"/>
      <c r="G63" s="15"/>
      <c r="H63" s="15"/>
      <c r="K63" s="52"/>
    </row>
    <row r="64" spans="1:11">
      <c r="A64">
        <v>302</v>
      </c>
      <c r="B64" s="51" t="s">
        <v>55</v>
      </c>
      <c r="C64" s="48"/>
      <c r="D64" s="52">
        <v>5673960.8300000001</v>
      </c>
      <c r="E64" s="49"/>
      <c r="G64" s="15"/>
      <c r="H64" s="15"/>
      <c r="K64" s="52"/>
    </row>
    <row r="65" spans="1:12">
      <c r="A65">
        <v>303</v>
      </c>
      <c r="B65" s="51" t="s">
        <v>56</v>
      </c>
      <c r="C65" s="48"/>
      <c r="D65" s="52">
        <v>-11492926.23</v>
      </c>
      <c r="E65" s="49"/>
      <c r="G65" s="15"/>
      <c r="H65" s="15"/>
      <c r="K65" s="52"/>
      <c r="L65" s="73"/>
    </row>
    <row r="66" spans="1:12">
      <c r="A66">
        <v>304</v>
      </c>
      <c r="B66" s="51" t="s">
        <v>57</v>
      </c>
      <c r="C66" s="48"/>
      <c r="D66" s="52">
        <f>543357.68+1350258.35+2700517</f>
        <v>4594133.03</v>
      </c>
      <c r="E66" s="49"/>
      <c r="G66" s="15"/>
      <c r="H66" s="15"/>
      <c r="K66" s="36"/>
    </row>
    <row r="67" spans="1:12">
      <c r="A67">
        <v>305</v>
      </c>
      <c r="B67" s="51" t="s">
        <v>58</v>
      </c>
      <c r="C67" s="48"/>
      <c r="D67" s="52">
        <v>7913635.0999999996</v>
      </c>
      <c r="E67" s="49"/>
      <c r="G67" s="15"/>
      <c r="H67" s="15"/>
      <c r="K67" s="6"/>
    </row>
    <row r="68" spans="1:12">
      <c r="B68" s="51"/>
      <c r="C68" s="48"/>
      <c r="D68" s="43"/>
      <c r="E68" s="49"/>
      <c r="G68" s="15"/>
      <c r="H68" s="15"/>
    </row>
    <row r="69" spans="1:12" ht="17.25" customHeight="1">
      <c r="B69" s="53" t="s">
        <v>61</v>
      </c>
      <c r="C69" s="36"/>
      <c r="D69" s="74" t="s">
        <v>62</v>
      </c>
      <c r="E69" s="75"/>
      <c r="F69" s="75"/>
      <c r="G69" s="75"/>
      <c r="H69" s="76"/>
    </row>
    <row r="70" spans="1:12" ht="17.25">
      <c r="B70" s="54"/>
      <c r="C70" s="36"/>
      <c r="D70" s="55"/>
      <c r="E70" s="56"/>
      <c r="G70" s="15"/>
      <c r="I70" s="6"/>
    </row>
    <row r="71" spans="1:12" ht="17.25">
      <c r="B71" s="54"/>
      <c r="C71" s="36"/>
      <c r="D71" s="55"/>
      <c r="E71" s="56"/>
      <c r="G71" s="15"/>
      <c r="I71" s="6"/>
    </row>
    <row r="72" spans="1:12" ht="17.25">
      <c r="B72" s="54"/>
      <c r="C72" s="36"/>
      <c r="D72" s="55"/>
      <c r="E72" s="56"/>
      <c r="G72" s="15"/>
      <c r="H72" s="6"/>
      <c r="I72" s="6"/>
    </row>
    <row r="73" spans="1:12" ht="17.25">
      <c r="B73" s="54"/>
      <c r="C73" s="36"/>
      <c r="D73" s="55"/>
      <c r="E73" s="56"/>
      <c r="G73" s="15"/>
    </row>
    <row r="74" spans="1:12">
      <c r="B74" s="57"/>
      <c r="C74" s="58"/>
      <c r="D74" s="59"/>
      <c r="E74" s="60"/>
      <c r="F74" s="61"/>
      <c r="G74" s="61"/>
      <c r="H74" s="62"/>
    </row>
    <row r="75" spans="1:12">
      <c r="B75" s="63" t="s">
        <v>59</v>
      </c>
      <c r="C75" s="64"/>
      <c r="D75" s="65"/>
      <c r="E75" s="64" t="s">
        <v>60</v>
      </c>
      <c r="F75" s="66"/>
      <c r="G75" s="66"/>
      <c r="H75" s="63"/>
      <c r="K75" s="6">
        <f>E7+E39</f>
        <v>82850645.769999951</v>
      </c>
    </row>
    <row r="76" spans="1:12">
      <c r="B76" s="66"/>
      <c r="C76" s="66"/>
      <c r="D76" s="67"/>
      <c r="E76" s="66"/>
      <c r="F76" s="66"/>
      <c r="G76" s="66"/>
      <c r="H76" s="63"/>
      <c r="K76" s="6">
        <f>E54+E60</f>
        <v>82850645.769999996</v>
      </c>
    </row>
    <row r="77" spans="1:12">
      <c r="B77" s="68"/>
      <c r="C77" s="33"/>
      <c r="D77" s="69"/>
      <c r="E77" s="68"/>
      <c r="F77" s="68"/>
      <c r="G77" s="68"/>
      <c r="K77" s="6">
        <f>K75-K76</f>
        <v>0</v>
      </c>
    </row>
    <row r="78" spans="1:12">
      <c r="B78" s="12"/>
    </row>
    <row r="80" spans="1:12">
      <c r="D80" s="6"/>
    </row>
  </sheetData>
  <mergeCells count="5">
    <mergeCell ref="B1:E1"/>
    <mergeCell ref="B2:E2"/>
    <mergeCell ref="B3:E3"/>
    <mergeCell ref="B4:E4"/>
    <mergeCell ref="D69:H69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Abril 2023</vt:lpstr>
      <vt:lpstr>'Balance General Abril 2023'!Área_de_impresión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l.dilone</dc:creator>
  <cp:lastModifiedBy>l.dilone</cp:lastModifiedBy>
  <cp:lastPrinted>2023-05-16T17:11:27Z</cp:lastPrinted>
  <dcterms:created xsi:type="dcterms:W3CDTF">2023-05-15T19:26:29Z</dcterms:created>
  <dcterms:modified xsi:type="dcterms:W3CDTF">2023-05-16T17:11:43Z</dcterms:modified>
</cp:coreProperties>
</file>